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mien/Dropbox/Vie courante/Autos/Taycan/consommation/"/>
    </mc:Choice>
  </mc:AlternateContent>
  <xr:revisionPtr revIDLastSave="0" documentId="13_ncr:1_{1F709CBF-991F-BA47-B94D-A6FB24E4D284}" xr6:coauthVersionLast="47" xr6:coauthVersionMax="47" xr10:uidLastSave="{00000000-0000-0000-0000-000000000000}"/>
  <bookViews>
    <workbookView xWindow="11240" yWindow="1400" windowWidth="28920" windowHeight="13300" xr2:uid="{8AF6BBB7-58D6-A24D-BCA2-D32370F3105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4" i="1" l="1"/>
  <c r="L14" i="1"/>
  <c r="M14" i="1" s="1"/>
  <c r="I14" i="1"/>
  <c r="H14" i="1"/>
  <c r="L13" i="1"/>
  <c r="I13" i="1" s="1"/>
  <c r="O13" i="1"/>
  <c r="H13" i="1"/>
  <c r="E10" i="1"/>
  <c r="E11" i="1"/>
  <c r="H10" i="1"/>
  <c r="H11" i="1"/>
  <c r="L10" i="1"/>
  <c r="I10" i="1" s="1"/>
  <c r="L11" i="1"/>
  <c r="I11" i="1" s="1"/>
  <c r="E12" i="1"/>
  <c r="L12" i="1"/>
  <c r="O12" i="1" s="1"/>
  <c r="H12" i="1"/>
  <c r="L9" i="1"/>
  <c r="O9" i="1" s="1"/>
  <c r="H9" i="1"/>
  <c r="E9" i="1"/>
  <c r="L8" i="1"/>
  <c r="O8" i="1" s="1"/>
  <c r="H8" i="1"/>
  <c r="E8" i="1"/>
  <c r="L7" i="1"/>
  <c r="O7" i="1" s="1"/>
  <c r="H7" i="1"/>
  <c r="E7" i="1"/>
  <c r="L6" i="1"/>
  <c r="O6" i="1" s="1"/>
  <c r="H6" i="1"/>
  <c r="E6" i="1"/>
  <c r="L5" i="1"/>
  <c r="O5" i="1" s="1"/>
  <c r="H5" i="1"/>
  <c r="E5" i="1"/>
  <c r="L4" i="1"/>
  <c r="O4" i="1" s="1"/>
  <c r="H4" i="1"/>
  <c r="E4" i="1"/>
  <c r="M7" i="1" l="1"/>
  <c r="M13" i="1"/>
  <c r="M6" i="1"/>
  <c r="M11" i="1"/>
  <c r="I5" i="1"/>
  <c r="M10" i="1"/>
  <c r="M4" i="1"/>
  <c r="M9" i="1"/>
  <c r="M5" i="1"/>
  <c r="M12" i="1"/>
  <c r="M8" i="1"/>
  <c r="I7" i="1"/>
  <c r="I6" i="1"/>
  <c r="I4" i="1"/>
  <c r="I12" i="1"/>
  <c r="I9" i="1"/>
  <c r="O11" i="1"/>
  <c r="I8" i="1"/>
  <c r="O10" i="1"/>
</calcChain>
</file>

<file path=xl/sharedStrings.xml><?xml version="1.0" encoding="utf-8"?>
<sst xmlns="http://schemas.openxmlformats.org/spreadsheetml/2006/main" count="59" uniqueCount="29">
  <si>
    <t>Time</t>
  </si>
  <si>
    <t>duration</t>
  </si>
  <si>
    <t>delta</t>
  </si>
  <si>
    <t>start</t>
  </si>
  <si>
    <t>end</t>
  </si>
  <si>
    <t>Charger</t>
  </si>
  <si>
    <t>DC /AC</t>
  </si>
  <si>
    <t>date</t>
  </si>
  <si>
    <t>11.02.2024</t>
  </si>
  <si>
    <t>DC</t>
  </si>
  <si>
    <t>Price</t>
  </si>
  <si>
    <t>SoC</t>
  </si>
  <si>
    <t>Ionity</t>
  </si>
  <si>
    <t>Engie</t>
  </si>
  <si>
    <t>09.02.2924</t>
  </si>
  <si>
    <t>23.01.2024</t>
  </si>
  <si>
    <t>avg. speed</t>
  </si>
  <si>
    <t>kWh</t>
  </si>
  <si>
    <t>kW</t>
  </si>
  <si>
    <t>Battery energy (KWh)</t>
  </si>
  <si>
    <t>Battery temp (°C)</t>
  </si>
  <si>
    <t>Fastned</t>
  </si>
  <si>
    <t>Est. Total</t>
  </si>
  <si>
    <t>20.02.2024</t>
  </si>
  <si>
    <t>free</t>
  </si>
  <si>
    <t>Office 3.6kW</t>
  </si>
  <si>
    <t>AC</t>
  </si>
  <si>
    <t>29.02.2024</t>
  </si>
  <si>
    <t>Office 22kW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</si>
</sst>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[$-F400]h:mm:ss\ AM/PM"/>
    <numFmt numFmtId="165" formatCode="0.00000000"/>
    <numFmt numFmtId="166" formatCode="0.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0" xfId="0" applyNumberFormat="1"/>
    <xf numFmtId="165" fontId="0" fillId="0" borderId="0" xfId="0" applyNumberFormat="1"/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/>
    </xf>
    <xf numFmtId="166" fontId="0" fillId="2" borderId="1" xfId="0" applyNumberForma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30B00-867B-3741-AB74-8C940975F430}">
  <dimension ref="B2:T26"/>
  <sheetViews>
    <sheetView tabSelected="1" workbookViewId="0">
      <selection activeCell="D14" sqref="D14"/>
    </sheetView>
  </sheetViews>
  <sheetFormatPr baseColWidth="10" defaultRowHeight="16" x14ac:dyDescent="0.2"/>
  <cols>
    <col min="1" max="1" width="2.6640625" customWidth="1"/>
    <col min="2" max="2" width="11.83203125" customWidth="1"/>
    <col min="9" max="9" width="11.83203125" customWidth="1"/>
    <col min="10" max="10" width="13.6640625" bestFit="1" customWidth="1"/>
    <col min="18" max="18" width="8.5" customWidth="1"/>
  </cols>
  <sheetData>
    <row r="2" spans="2:20" x14ac:dyDescent="0.2">
      <c r="B2" s="27" t="s">
        <v>7</v>
      </c>
      <c r="C2" s="26" t="s">
        <v>0</v>
      </c>
      <c r="D2" s="26"/>
      <c r="E2" s="26"/>
      <c r="F2" s="26" t="s">
        <v>11</v>
      </c>
      <c r="G2" s="26"/>
      <c r="H2" s="26"/>
      <c r="I2" s="4" t="s">
        <v>16</v>
      </c>
      <c r="J2" s="26" t="s">
        <v>19</v>
      </c>
      <c r="K2" s="26"/>
      <c r="L2" s="26"/>
      <c r="M2" s="29" t="s">
        <v>22</v>
      </c>
      <c r="N2" s="26" t="s">
        <v>5</v>
      </c>
      <c r="O2" s="26"/>
      <c r="P2" s="26"/>
      <c r="Q2" s="26" t="s">
        <v>10</v>
      </c>
      <c r="R2" s="26" t="s">
        <v>6</v>
      </c>
      <c r="S2" s="26" t="s">
        <v>20</v>
      </c>
      <c r="T2" s="26"/>
    </row>
    <row r="3" spans="2:20" x14ac:dyDescent="0.2">
      <c r="B3" s="28"/>
      <c r="C3" s="4" t="s">
        <v>3</v>
      </c>
      <c r="D3" s="4" t="s">
        <v>4</v>
      </c>
      <c r="E3" s="4" t="s">
        <v>1</v>
      </c>
      <c r="F3" s="4" t="s">
        <v>3</v>
      </c>
      <c r="G3" s="4" t="s">
        <v>4</v>
      </c>
      <c r="H3" s="4" t="s">
        <v>2</v>
      </c>
      <c r="I3" s="16" t="s">
        <v>18</v>
      </c>
      <c r="J3" s="4" t="s">
        <v>3</v>
      </c>
      <c r="K3" s="4" t="s">
        <v>4</v>
      </c>
      <c r="L3" s="4" t="s">
        <v>2</v>
      </c>
      <c r="M3" s="30"/>
      <c r="N3" s="4" t="s">
        <v>17</v>
      </c>
      <c r="O3" s="4" t="s">
        <v>2</v>
      </c>
      <c r="P3" s="4"/>
      <c r="Q3" s="26"/>
      <c r="R3" s="26"/>
      <c r="S3" s="4" t="s">
        <v>3</v>
      </c>
      <c r="T3" s="4" t="s">
        <v>4</v>
      </c>
    </row>
    <row r="4" spans="2:20" ht="14" customHeight="1" x14ac:dyDescent="0.2">
      <c r="B4" s="8" t="s">
        <v>8</v>
      </c>
      <c r="C4" s="11">
        <v>0.53478174768518516</v>
      </c>
      <c r="D4" s="11">
        <v>0.55141120370370367</v>
      </c>
      <c r="E4" s="6">
        <f t="shared" ref="E4:E9" si="0">D4-C4</f>
        <v>1.6629456018518507E-2</v>
      </c>
      <c r="F4" s="19">
        <v>32.941176470588204</v>
      </c>
      <c r="G4" s="19">
        <v>83.921568627450995</v>
      </c>
      <c r="H4" s="20">
        <f t="shared" ref="H4:H9" si="1">G4-F4</f>
        <v>50.980392156862791</v>
      </c>
      <c r="I4" s="17">
        <f>L4/(E4*24)</f>
        <v>108.61750366269143</v>
      </c>
      <c r="J4" s="13">
        <v>23.4</v>
      </c>
      <c r="K4" s="13">
        <v>66.75</v>
      </c>
      <c r="L4" s="7">
        <f t="shared" ref="L4:L9" si="2">K4-J4</f>
        <v>43.35</v>
      </c>
      <c r="M4" s="21">
        <f>L4/H4*100</f>
        <v>85.03269230769223</v>
      </c>
      <c r="N4" s="3">
        <v>46.45</v>
      </c>
      <c r="O4" s="14" t="str">
        <f>INT((N4-L4)*10)/10&amp;" "&amp;"("&amp;INT((N4-L4)/N4*100)&amp;"%)"</f>
        <v>3,1 (6%)</v>
      </c>
      <c r="P4" s="14" t="s">
        <v>12</v>
      </c>
      <c r="Q4" s="15">
        <v>15.33</v>
      </c>
      <c r="R4" s="3" t="s">
        <v>9</v>
      </c>
      <c r="S4" s="2">
        <v>33</v>
      </c>
      <c r="T4" s="2">
        <v>40</v>
      </c>
    </row>
    <row r="5" spans="2:20" x14ac:dyDescent="0.2">
      <c r="B5" s="3" t="s">
        <v>8</v>
      </c>
      <c r="C5" s="12">
        <v>0.71700021990740748</v>
      </c>
      <c r="D5" s="12">
        <v>0.73664659722222225</v>
      </c>
      <c r="E5" s="6">
        <f t="shared" si="0"/>
        <v>1.9646377314814778E-2</v>
      </c>
      <c r="F5" s="19">
        <v>21.960784313725501</v>
      </c>
      <c r="G5" s="19">
        <v>87.843137254902004</v>
      </c>
      <c r="H5" s="20">
        <f t="shared" si="1"/>
        <v>65.882352941176507</v>
      </c>
      <c r="I5" s="17">
        <f t="shared" ref="I5:I11" si="3">L5/(E5*24)</f>
        <v>117.60013714713944</v>
      </c>
      <c r="J5" s="13">
        <v>14.3</v>
      </c>
      <c r="K5" s="13">
        <v>69.75</v>
      </c>
      <c r="L5" s="7">
        <f t="shared" si="2"/>
        <v>55.45</v>
      </c>
      <c r="M5" s="21">
        <f t="shared" ref="M5:M13" si="4">L5/H5*100</f>
        <v>84.165178571428527</v>
      </c>
      <c r="N5" s="3">
        <v>60.77</v>
      </c>
      <c r="O5" s="14" t="str">
        <f t="shared" ref="O5:O11" si="5">INT((N5-L5)*10)/10&amp;" "&amp;"("&amp;INT((N5-L5)/N5*100)&amp;"%)"</f>
        <v>5,3 (8%)</v>
      </c>
      <c r="P5" s="14" t="s">
        <v>12</v>
      </c>
      <c r="Q5" s="15">
        <v>20.05</v>
      </c>
      <c r="R5" s="3" t="s">
        <v>9</v>
      </c>
      <c r="S5" s="2">
        <v>36</v>
      </c>
      <c r="T5" s="2">
        <v>41</v>
      </c>
    </row>
    <row r="6" spans="2:20" x14ac:dyDescent="0.2">
      <c r="B6" s="3" t="s">
        <v>8</v>
      </c>
      <c r="C6" s="12">
        <v>0.64316376157407407</v>
      </c>
      <c r="D6" s="12">
        <v>0.65515149305555553</v>
      </c>
      <c r="E6" s="6">
        <f t="shared" si="0"/>
        <v>1.1987731481481467E-2</v>
      </c>
      <c r="F6" s="19">
        <v>13.7254901960784</v>
      </c>
      <c r="G6" s="19">
        <v>70.980392156862706</v>
      </c>
      <c r="H6" s="20">
        <f t="shared" si="1"/>
        <v>57.254901960784309</v>
      </c>
      <c r="I6" s="17">
        <f t="shared" si="3"/>
        <v>170.66059049568446</v>
      </c>
      <c r="J6" s="13">
        <v>6.85</v>
      </c>
      <c r="K6" s="13">
        <v>55.95</v>
      </c>
      <c r="L6" s="7">
        <f t="shared" si="2"/>
        <v>49.1</v>
      </c>
      <c r="M6" s="21">
        <f t="shared" si="4"/>
        <v>85.756849315068507</v>
      </c>
      <c r="N6" s="3">
        <v>52.05</v>
      </c>
      <c r="O6" s="14" t="str">
        <f t="shared" si="5"/>
        <v>2,9 (5%)</v>
      </c>
      <c r="P6" s="14" t="s">
        <v>13</v>
      </c>
      <c r="Q6" s="15">
        <v>33.6</v>
      </c>
      <c r="R6" s="3" t="s">
        <v>9</v>
      </c>
      <c r="S6" s="2">
        <v>32</v>
      </c>
      <c r="T6" s="2">
        <v>47</v>
      </c>
    </row>
    <row r="7" spans="2:20" x14ac:dyDescent="0.2">
      <c r="B7" s="3" t="s">
        <v>14</v>
      </c>
      <c r="C7" s="12">
        <v>0.32640519675925922</v>
      </c>
      <c r="D7" s="12">
        <v>0.34665635416666668</v>
      </c>
      <c r="E7" s="6">
        <f t="shared" si="0"/>
        <v>2.0251157407407461E-2</v>
      </c>
      <c r="F7" s="19">
        <v>20</v>
      </c>
      <c r="G7" s="19">
        <v>83.921568627450995</v>
      </c>
      <c r="H7" s="20">
        <f t="shared" si="1"/>
        <v>63.921568627450995</v>
      </c>
      <c r="I7" s="17">
        <f t="shared" si="3"/>
        <v>112.95650682974193</v>
      </c>
      <c r="J7" s="13">
        <v>12.2</v>
      </c>
      <c r="K7" s="13">
        <v>67.099999999999994</v>
      </c>
      <c r="L7" s="7">
        <f t="shared" si="2"/>
        <v>54.899999999999991</v>
      </c>
      <c r="M7" s="21">
        <f t="shared" si="4"/>
        <v>85.886503067484625</v>
      </c>
      <c r="N7" s="3">
        <v>59.58</v>
      </c>
      <c r="O7" s="14" t="str">
        <f t="shared" si="5"/>
        <v>4,6 (7%)</v>
      </c>
      <c r="P7" s="3" t="s">
        <v>12</v>
      </c>
      <c r="Q7" s="15">
        <v>19.66</v>
      </c>
      <c r="R7" s="3" t="s">
        <v>9</v>
      </c>
      <c r="S7" s="2">
        <v>24</v>
      </c>
      <c r="T7" s="2">
        <v>39</v>
      </c>
    </row>
    <row r="8" spans="2:20" x14ac:dyDescent="0.2">
      <c r="B8" s="3" t="s">
        <v>14</v>
      </c>
      <c r="C8" s="12">
        <v>0.42438932870370372</v>
      </c>
      <c r="D8" s="12">
        <v>0.44771859953703702</v>
      </c>
      <c r="E8" s="6">
        <f t="shared" si="0"/>
        <v>2.3329270833333304E-2</v>
      </c>
      <c r="F8" s="19">
        <v>11.764705882352899</v>
      </c>
      <c r="G8" s="19">
        <v>76.862745098039198</v>
      </c>
      <c r="H8" s="20">
        <f t="shared" si="1"/>
        <v>65.098039215686299</v>
      </c>
      <c r="I8" s="17">
        <f t="shared" si="3"/>
        <v>100.28531753296345</v>
      </c>
      <c r="J8" s="13">
        <v>5.0999999999999996</v>
      </c>
      <c r="K8" s="13">
        <v>61.25</v>
      </c>
      <c r="L8" s="7">
        <f t="shared" si="2"/>
        <v>56.15</v>
      </c>
      <c r="M8" s="21">
        <f t="shared" si="4"/>
        <v>86.254518072289116</v>
      </c>
      <c r="N8" s="3">
        <v>58.34</v>
      </c>
      <c r="O8" s="14" t="str">
        <f t="shared" si="5"/>
        <v>2,1 (3%)</v>
      </c>
      <c r="P8" s="3" t="s">
        <v>12</v>
      </c>
      <c r="Q8" s="15">
        <v>19.25</v>
      </c>
      <c r="R8" s="3" t="s">
        <v>9</v>
      </c>
      <c r="S8" s="2">
        <v>30</v>
      </c>
      <c r="T8" s="2">
        <v>40</v>
      </c>
    </row>
    <row r="9" spans="2:20" x14ac:dyDescent="0.2">
      <c r="B9" s="3" t="s">
        <v>14</v>
      </c>
      <c r="C9" s="12">
        <v>0.50440454861111117</v>
      </c>
      <c r="D9" s="12">
        <v>0.52098969907407411</v>
      </c>
      <c r="E9" s="6">
        <f t="shared" si="0"/>
        <v>1.6585150462962939E-2</v>
      </c>
      <c r="F9" s="19">
        <v>29.803921568627501</v>
      </c>
      <c r="G9" s="19">
        <v>78.823529411764696</v>
      </c>
      <c r="H9" s="20">
        <f t="shared" si="1"/>
        <v>49.019607843137194</v>
      </c>
      <c r="I9" s="17">
        <f t="shared" si="3"/>
        <v>107.27467746764225</v>
      </c>
      <c r="J9" s="2">
        <v>20.25</v>
      </c>
      <c r="K9" s="2">
        <v>62.95</v>
      </c>
      <c r="L9" s="7">
        <f t="shared" si="2"/>
        <v>42.7</v>
      </c>
      <c r="M9" s="21">
        <f t="shared" si="4"/>
        <v>87.108000000000118</v>
      </c>
      <c r="N9" s="3">
        <v>44.98</v>
      </c>
      <c r="O9" s="14" t="str">
        <f t="shared" si="5"/>
        <v>2,2 (5%)</v>
      </c>
      <c r="P9" s="3" t="s">
        <v>12</v>
      </c>
      <c r="Q9" s="15">
        <v>14.84</v>
      </c>
      <c r="R9" s="3" t="s">
        <v>9</v>
      </c>
      <c r="S9" s="2">
        <v>31</v>
      </c>
      <c r="T9" s="2">
        <v>40</v>
      </c>
    </row>
    <row r="10" spans="2:20" s="1" customFormat="1" x14ac:dyDescent="0.2">
      <c r="B10" s="3" t="s">
        <v>15</v>
      </c>
      <c r="C10" s="12">
        <v>0.30098295138888892</v>
      </c>
      <c r="D10" s="12">
        <v>0.32685822916666668</v>
      </c>
      <c r="E10" s="6">
        <f t="shared" ref="E10:E11" si="6">D10-C10</f>
        <v>2.5875277777777761E-2</v>
      </c>
      <c r="F10" s="19">
        <v>15.6862745098039</v>
      </c>
      <c r="G10" s="19">
        <v>88.627450980392197</v>
      </c>
      <c r="H10" s="20">
        <f t="shared" ref="H10:H11" si="7">G10-F10</f>
        <v>72.941176470588303</v>
      </c>
      <c r="I10" s="17">
        <f t="shared" si="3"/>
        <v>100.48201307554409</v>
      </c>
      <c r="J10" s="2">
        <v>9.0500000000000007</v>
      </c>
      <c r="K10" s="2">
        <v>71.45</v>
      </c>
      <c r="L10" s="7">
        <f t="shared" ref="L10:L11" si="8">K10-J10</f>
        <v>62.400000000000006</v>
      </c>
      <c r="M10" s="21">
        <f t="shared" si="4"/>
        <v>85.548387096774121</v>
      </c>
      <c r="N10" s="3">
        <v>67.19</v>
      </c>
      <c r="O10" s="14" t="str">
        <f t="shared" si="5"/>
        <v>4,7 (7%)</v>
      </c>
      <c r="P10" s="3" t="s">
        <v>13</v>
      </c>
      <c r="Q10" s="15">
        <v>43.11</v>
      </c>
      <c r="R10" s="3" t="s">
        <v>9</v>
      </c>
      <c r="S10" s="2">
        <v>33</v>
      </c>
      <c r="T10" s="2">
        <v>38</v>
      </c>
    </row>
    <row r="11" spans="2:20" s="1" customFormat="1" x14ac:dyDescent="0.2">
      <c r="B11" s="3" t="s">
        <v>15</v>
      </c>
      <c r="C11" s="12">
        <v>0.4040608449074074</v>
      </c>
      <c r="D11" s="12">
        <v>0.41590734953703706</v>
      </c>
      <c r="E11" s="6">
        <f t="shared" si="6"/>
        <v>1.1846504629629662E-2</v>
      </c>
      <c r="F11" s="19">
        <v>18.823529411764699</v>
      </c>
      <c r="G11" s="19">
        <v>65.882352941176507</v>
      </c>
      <c r="H11" s="20">
        <f t="shared" si="7"/>
        <v>47.058823529411811</v>
      </c>
      <c r="I11" s="17">
        <f t="shared" si="3"/>
        <v>139.98503230949862</v>
      </c>
      <c r="J11" s="13">
        <v>11.8</v>
      </c>
      <c r="K11" s="13">
        <v>51.6</v>
      </c>
      <c r="L11" s="7">
        <f t="shared" si="8"/>
        <v>39.799999999999997</v>
      </c>
      <c r="M11" s="21">
        <f t="shared" si="4"/>
        <v>84.574999999999918</v>
      </c>
      <c r="N11" s="3">
        <v>41.59</v>
      </c>
      <c r="O11" s="14" t="str">
        <f t="shared" si="5"/>
        <v>1,7 (4%)</v>
      </c>
      <c r="P11" s="3" t="s">
        <v>13</v>
      </c>
      <c r="Q11" s="15">
        <v>26.63</v>
      </c>
      <c r="R11" s="3" t="s">
        <v>9</v>
      </c>
      <c r="S11" s="2">
        <v>31</v>
      </c>
      <c r="T11" s="3">
        <v>41</v>
      </c>
    </row>
    <row r="12" spans="2:20" ht="17" customHeight="1" x14ac:dyDescent="0.2">
      <c r="B12" s="3" t="s">
        <v>15</v>
      </c>
      <c r="C12" s="12">
        <v>0.4530470601851852</v>
      </c>
      <c r="D12" s="12">
        <v>0.47841745370370375</v>
      </c>
      <c r="E12" s="6">
        <f>D12-C12</f>
        <v>2.5370393518518553E-2</v>
      </c>
      <c r="F12" s="19">
        <v>26.6666666666667</v>
      </c>
      <c r="G12" s="19">
        <v>89.803921568627402</v>
      </c>
      <c r="H12" s="20">
        <f>G12-F12</f>
        <v>63.137254901960702</v>
      </c>
      <c r="I12" s="17">
        <f t="shared" ref="I12:I14" si="9">L12/(E12*24)</f>
        <v>90.492618163669434</v>
      </c>
      <c r="J12" s="13">
        <v>17.600000000000001</v>
      </c>
      <c r="K12" s="13">
        <v>72.7</v>
      </c>
      <c r="L12" s="7">
        <f>K12-J12</f>
        <v>55.1</v>
      </c>
      <c r="M12" s="21">
        <f t="shared" si="4"/>
        <v>87.270186335403849</v>
      </c>
      <c r="N12" s="3">
        <v>61.07</v>
      </c>
      <c r="O12" s="14" t="str">
        <f t="shared" ref="O12:O14" si="10">INT((N12-L12)*10)/10&amp;" "&amp;"("&amp;INT((N12-L12)/N12*100)&amp;"%)"</f>
        <v>5,9 (9%)</v>
      </c>
      <c r="P12" s="3" t="s">
        <v>21</v>
      </c>
      <c r="Q12" s="15">
        <v>32.92</v>
      </c>
      <c r="R12" s="3" t="s">
        <v>9</v>
      </c>
      <c r="S12" s="2">
        <v>40</v>
      </c>
      <c r="T12" s="2">
        <v>39</v>
      </c>
    </row>
    <row r="13" spans="2:20" x14ac:dyDescent="0.2">
      <c r="B13" s="3" t="s">
        <v>23</v>
      </c>
      <c r="C13" s="3"/>
      <c r="D13" s="3"/>
      <c r="E13" s="6">
        <v>0.40069444444444446</v>
      </c>
      <c r="F13" s="24">
        <v>44.7</v>
      </c>
      <c r="G13" s="24">
        <v>75.7</v>
      </c>
      <c r="H13" s="20">
        <f>G13-F13</f>
        <v>31</v>
      </c>
      <c r="I13" s="25">
        <f t="shared" si="9"/>
        <v>2.7857885615251297</v>
      </c>
      <c r="J13" s="14">
        <v>33.1</v>
      </c>
      <c r="K13" s="3">
        <v>59.89</v>
      </c>
      <c r="L13" s="5">
        <f>K13-J13</f>
        <v>26.79</v>
      </c>
      <c r="M13" s="7">
        <f t="shared" si="4"/>
        <v>86.419354838709666</v>
      </c>
      <c r="N13" s="3">
        <v>34.94</v>
      </c>
      <c r="O13" s="3" t="str">
        <f t="shared" si="10"/>
        <v>8,1 (23%)</v>
      </c>
      <c r="P13" s="23" t="s">
        <v>25</v>
      </c>
      <c r="Q13" s="22" t="s">
        <v>24</v>
      </c>
      <c r="R13" s="3" t="s">
        <v>26</v>
      </c>
      <c r="S13" s="3"/>
      <c r="T13" s="3"/>
    </row>
    <row r="14" spans="2:20" x14ac:dyDescent="0.2">
      <c r="B14" s="3" t="s">
        <v>27</v>
      </c>
      <c r="C14" s="3"/>
      <c r="D14" s="3"/>
      <c r="E14" s="6">
        <v>0.11875000000000001</v>
      </c>
      <c r="F14" s="24">
        <v>17.2</v>
      </c>
      <c r="G14" s="24">
        <v>84.7</v>
      </c>
      <c r="H14" s="5">
        <f>G14-F14</f>
        <v>67.5</v>
      </c>
      <c r="I14" s="25">
        <f t="shared" si="9"/>
        <v>18.543859649122808</v>
      </c>
      <c r="J14" s="14">
        <v>13.4</v>
      </c>
      <c r="K14" s="3">
        <v>66.25</v>
      </c>
      <c r="L14" s="5">
        <f>K14-J14</f>
        <v>52.85</v>
      </c>
      <c r="M14" s="7">
        <f t="shared" ref="M14" si="11">L14/H14*100</f>
        <v>78.296296296296291</v>
      </c>
      <c r="N14" s="3">
        <v>58.26</v>
      </c>
      <c r="O14" s="3" t="str">
        <f t="shared" si="10"/>
        <v>5,4 (9%)</v>
      </c>
      <c r="P14" s="23" t="s">
        <v>28</v>
      </c>
      <c r="Q14" s="22" t="s">
        <v>24</v>
      </c>
      <c r="R14" s="3" t="s">
        <v>26</v>
      </c>
      <c r="S14" s="3">
        <v>8</v>
      </c>
      <c r="T14" s="3">
        <v>26</v>
      </c>
    </row>
    <row r="15" spans="2:20" x14ac:dyDescent="0.2">
      <c r="B15" s="3"/>
      <c r="C15" s="3"/>
      <c r="D15" s="3"/>
      <c r="E15" s="6"/>
      <c r="F15" s="14"/>
      <c r="G15" s="14"/>
      <c r="H15" s="5"/>
      <c r="I15" s="18"/>
      <c r="J15" s="3"/>
      <c r="K15" s="3"/>
      <c r="L15" s="5"/>
      <c r="M15" s="5"/>
      <c r="N15" s="3"/>
      <c r="O15" s="3"/>
      <c r="P15" s="3"/>
      <c r="Q15" s="3"/>
      <c r="R15" s="3"/>
      <c r="S15" s="3"/>
      <c r="T15" s="3"/>
    </row>
    <row r="16" spans="2:20" x14ac:dyDescent="0.2">
      <c r="B16" s="8"/>
      <c r="C16" s="3"/>
      <c r="D16" s="3"/>
      <c r="E16" s="6"/>
      <c r="F16" s="3"/>
      <c r="G16" s="3"/>
      <c r="H16" s="5"/>
      <c r="I16" s="18"/>
      <c r="J16" s="3"/>
      <c r="K16" s="3"/>
      <c r="L16" s="5"/>
      <c r="M16" s="5"/>
      <c r="N16" s="3"/>
      <c r="O16" s="3"/>
      <c r="P16" s="3"/>
      <c r="Q16" s="3"/>
      <c r="R16" s="3"/>
      <c r="S16" s="3"/>
      <c r="T16" s="3"/>
    </row>
    <row r="25" spans="5:5" x14ac:dyDescent="0.2">
      <c r="E25" s="9"/>
    </row>
    <row r="26" spans="5:5" x14ac:dyDescent="0.2">
      <c r="E26" s="10"/>
    </row>
  </sheetData>
  <mergeCells count="9">
    <mergeCell ref="C2:E2"/>
    <mergeCell ref="F2:H2"/>
    <mergeCell ref="J2:L2"/>
    <mergeCell ref="S2:T2"/>
    <mergeCell ref="B2:B3"/>
    <mergeCell ref="R2:R3"/>
    <mergeCell ref="Q2:Q3"/>
    <mergeCell ref="N2:P2"/>
    <mergeCell ref="M2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INTPA</dc:creator>
  <cp:lastModifiedBy>INTPA</cp:lastModifiedBy>
  <dcterms:created xsi:type="dcterms:W3CDTF">2024-02-18T22:25:31Z</dcterms:created>
  <dcterms:modified xsi:type="dcterms:W3CDTF">2024-02-29T19:26:18Z</dcterms:modified>
</cp:coreProperties>
</file>